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85" activeTab="0"/>
  </bookViews>
  <sheets>
    <sheet name="Kalkulation" sheetId="1" r:id="rId1"/>
  </sheets>
  <definedNames/>
  <calcPr fullCalcOnLoad="1"/>
</workbook>
</file>

<file path=xl/sharedStrings.xml><?xml version="1.0" encoding="utf-8"?>
<sst xmlns="http://schemas.openxmlformats.org/spreadsheetml/2006/main" count="55" uniqueCount="42">
  <si>
    <t>Liter pro Monat</t>
  </si>
  <si>
    <t>Einheit</t>
  </si>
  <si>
    <t>Monate</t>
  </si>
  <si>
    <t>Werte</t>
  </si>
  <si>
    <t xml:space="preserve"> </t>
  </si>
  <si>
    <t>Kosten je Monat</t>
  </si>
  <si>
    <t>Verkaufspreis / Gerät</t>
  </si>
  <si>
    <t>Aufstellungszeitraum</t>
  </si>
  <si>
    <t>€</t>
  </si>
  <si>
    <t>Betriebsstage je Monat</t>
  </si>
  <si>
    <t>€ / Monat</t>
  </si>
  <si>
    <t>Kostenersparnis über</t>
  </si>
  <si>
    <t>Monate:</t>
  </si>
  <si>
    <t>Tage / Monat</t>
  </si>
  <si>
    <t>€ / Liter</t>
  </si>
  <si>
    <t>Flaschen / Tag</t>
  </si>
  <si>
    <t>Flaschenanzahl je Betriebsstag</t>
  </si>
  <si>
    <t>Leitungswasser,incl. **Abwassergebühren</t>
  </si>
  <si>
    <t>Stromkosten für ***Tafelwasser,ca.</t>
  </si>
  <si>
    <t>Kosten über einen Zeitraum von</t>
  </si>
  <si>
    <t>Monaten:</t>
  </si>
  <si>
    <t>Monate)</t>
  </si>
  <si>
    <t>Liter / Monat</t>
  </si>
  <si>
    <r>
      <t xml:space="preserve">Kosten je Monat </t>
    </r>
    <r>
      <rPr>
        <sz val="10"/>
        <color indexed="30"/>
        <rFont val="Arial"/>
        <family val="2"/>
      </rPr>
      <t>(bei Aufstellungszeitraum</t>
    </r>
  </si>
  <si>
    <t>Vergleich Wasserflaschen mit Wasserspender mittlerer Leistung</t>
  </si>
  <si>
    <t>Kostenkalkulation</t>
  </si>
  <si>
    <t>Kohlesäurehaltiges Flaschenwasser</t>
  </si>
  <si>
    <t>l Sprudel</t>
  </si>
  <si>
    <t xml:space="preserve">l </t>
  </si>
  <si>
    <t>** durchschnittliche Trinkwasser- und Abwassergebühren von 4,50 Euro / 1000 l</t>
  </si>
  <si>
    <t>* Kosten für Bestellung, Buchhaltung, Abwicklung, Lager usw. können mit mind. 20-25 Euro/Monat angesetzt werden (hier nicht berücksichtigt).</t>
  </si>
  <si>
    <t>ICELAND TRINKWASSERSYSTEME</t>
  </si>
  <si>
    <t xml:space="preserve">*** Geschätzte Stromkosten auf Basis von Erfahrungswerten entsprechend der Geräteleistungs-aufnahme (Durschnittswerte). Technische Änderungen vorbehalten / Angaben freibleibend. Preise ohne Mwst. </t>
  </si>
  <si>
    <t>www.iceland-wasserspender.de</t>
  </si>
  <si>
    <t>Inhaber: Dipl. Hydrobiologe Ulrich Menzel - Email: menzel@iceland-wasserautomaten.de</t>
  </si>
  <si>
    <t>Osterstr.6a, 24983 Handewitt, Tel. 046089723237</t>
  </si>
  <si>
    <t>CO2-Kosten (ca.) monatlich bei</t>
  </si>
  <si>
    <r>
      <t xml:space="preserve">Benutzung der Kalkulation: </t>
    </r>
    <r>
      <rPr>
        <sz val="10"/>
        <color indexed="9"/>
        <rFont val="Arial"/>
        <family val="2"/>
      </rPr>
      <t xml:space="preserve">Die Werte in den blau markierten Zellen können an individuelle Bedingungen angepasst werden.  </t>
    </r>
  </si>
  <si>
    <t>Inbetriebnahmekosten inkl. Anfahrt (einmalig)</t>
  </si>
  <si>
    <r>
      <t xml:space="preserve">* </t>
    </r>
    <r>
      <rPr>
        <b/>
        <sz val="12"/>
        <rFont val="Arial"/>
        <family val="2"/>
      </rPr>
      <t xml:space="preserve"> Kosten Flaschenwasser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>(ungekühlt, still od. Sprudel)</t>
    </r>
  </si>
  <si>
    <r>
      <t xml:space="preserve">**** </t>
    </r>
    <r>
      <rPr>
        <b/>
        <sz val="12"/>
        <rFont val="Arial"/>
        <family val="2"/>
      </rPr>
      <t xml:space="preserve">Kosten Wasserspender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(Bsp. Iceland VIVREAU TOP 50)</t>
    </r>
  </si>
  <si>
    <r>
      <t>****</t>
    </r>
    <r>
      <rPr>
        <sz val="10"/>
        <color indexed="17"/>
        <rFont val="Arial"/>
        <family val="2"/>
      </rPr>
      <t xml:space="preserve"> </t>
    </r>
    <r>
      <rPr>
        <sz val="10"/>
        <color indexed="8"/>
        <rFont val="Arial"/>
        <family val="2"/>
      </rPr>
      <t>K</t>
    </r>
    <r>
      <rPr>
        <sz val="9"/>
        <color indexed="8"/>
        <rFont val="Arial"/>
        <family val="2"/>
      </rPr>
      <t>osten für Wartung  (hier nicht berücksichtigt).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</si>
</sst>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.0"/>
    <numFmt numFmtId="175" formatCode="[$€-2]\ #,##0;[Red]\-[$€-2]\ #,##0"/>
    <numFmt numFmtId="176" formatCode="_-* #,##0.00\ [$€-1]_-;\-* #,##0.00\ [$€-1]_-;_-* &quot;-&quot;??\ [$€-1]_-"/>
    <numFmt numFmtId="177" formatCode="[$€-2]\ #,##0.00;[Red]\-[$€-2]\ #,##0.00"/>
    <numFmt numFmtId="178" formatCode="[$€-2]\ #,##0.00"/>
    <numFmt numFmtId="179" formatCode="#,##0.00\ &quot;€&quot;"/>
    <numFmt numFmtId="180" formatCode="#,##0.00_ ;[Red]\-#,##0.0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Ja&quot;;&quot;Ja&quot;;&quot;Nein&quot;"/>
    <numFmt numFmtId="186" formatCode="&quot;Wahr&quot;;&quot;Wahr&quot;;&quot;Falsch&quot;"/>
    <numFmt numFmtId="187" formatCode="&quot;Ein&quot;;&quot;Ein&quot;;&quot;Aus&quot;"/>
  </numFmts>
  <fonts count="6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b/>
      <sz val="22"/>
      <name val="Arial"/>
      <family val="2"/>
    </font>
    <font>
      <sz val="10"/>
      <color indexed="30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10"/>
      <name val="Arial"/>
      <family val="2"/>
    </font>
    <font>
      <b/>
      <sz val="10"/>
      <color indexed="30"/>
      <name val="Arial"/>
      <family val="2"/>
    </font>
    <font>
      <sz val="9"/>
      <color indexed="40"/>
      <name val="Arial Rounded MT Bold"/>
      <family val="2"/>
    </font>
    <font>
      <b/>
      <sz val="12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rgb="FFFF000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9"/>
      <color rgb="FF2EB8E6"/>
      <name val="Arial Rounded MT Bold"/>
      <family val="2"/>
    </font>
    <font>
      <b/>
      <sz val="12"/>
      <color rgb="FFFF000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rgb="FF00B0F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50" fillId="28" borderId="0" applyNumberFormat="0" applyBorder="0" applyAlignment="0" applyProtection="0"/>
    <xf numFmtId="17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74" fontId="0" fillId="0" borderId="0" xfId="0" applyNumberFormat="1" applyBorder="1" applyAlignment="1">
      <alignment/>
    </xf>
    <xf numFmtId="1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17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174" fontId="0" fillId="0" borderId="0" xfId="0" applyNumberFormat="1" applyFont="1" applyBorder="1" applyAlignment="1">
      <alignment/>
    </xf>
    <xf numFmtId="174" fontId="0" fillId="0" borderId="0" xfId="0" applyNumberForma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1" fontId="60" fillId="0" borderId="0" xfId="0" applyNumberFormat="1" applyFont="1" applyBorder="1" applyAlignment="1">
      <alignment/>
    </xf>
    <xf numFmtId="0" fontId="60" fillId="0" borderId="0" xfId="0" applyFont="1" applyBorder="1" applyAlignment="1">
      <alignment/>
    </xf>
    <xf numFmtId="0" fontId="60" fillId="0" borderId="0" xfId="0" applyFont="1" applyBorder="1" applyAlignment="1">
      <alignment horizontal="left"/>
    </xf>
    <xf numFmtId="2" fontId="60" fillId="0" borderId="0" xfId="0" applyNumberFormat="1" applyFont="1" applyBorder="1" applyAlignment="1">
      <alignment horizontal="left"/>
    </xf>
    <xf numFmtId="0" fontId="61" fillId="0" borderId="15" xfId="0" applyFont="1" applyBorder="1" applyAlignment="1">
      <alignment/>
    </xf>
    <xf numFmtId="0" fontId="61" fillId="0" borderId="16" xfId="0" applyFont="1" applyBorder="1" applyAlignment="1">
      <alignment/>
    </xf>
    <xf numFmtId="2" fontId="61" fillId="0" borderId="16" xfId="0" applyNumberFormat="1" applyFont="1" applyBorder="1" applyAlignment="1">
      <alignment/>
    </xf>
    <xf numFmtId="0" fontId="61" fillId="0" borderId="17" xfId="0" applyFont="1" applyBorder="1" applyAlignment="1">
      <alignment/>
    </xf>
    <xf numFmtId="0" fontId="61" fillId="0" borderId="12" xfId="0" applyFont="1" applyBorder="1" applyAlignment="1">
      <alignment/>
    </xf>
    <xf numFmtId="1" fontId="61" fillId="0" borderId="13" xfId="0" applyNumberFormat="1" applyFont="1" applyBorder="1" applyAlignment="1">
      <alignment/>
    </xf>
    <xf numFmtId="0" fontId="61" fillId="0" borderId="13" xfId="0" applyFont="1" applyBorder="1" applyAlignment="1">
      <alignment/>
    </xf>
    <xf numFmtId="2" fontId="61" fillId="0" borderId="13" xfId="0" applyNumberFormat="1" applyFont="1" applyBorder="1" applyAlignment="1">
      <alignment/>
    </xf>
    <xf numFmtId="0" fontId="61" fillId="0" borderId="14" xfId="0" applyFont="1" applyBorder="1" applyAlignment="1">
      <alignment/>
    </xf>
    <xf numFmtId="1" fontId="62" fillId="0" borderId="16" xfId="0" applyNumberFormat="1" applyFont="1" applyBorder="1" applyAlignment="1">
      <alignment/>
    </xf>
    <xf numFmtId="0" fontId="62" fillId="0" borderId="16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6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13" fillId="0" borderId="0" xfId="0" applyFont="1" applyAlignment="1">
      <alignment/>
    </xf>
    <xf numFmtId="0" fontId="64" fillId="0" borderId="0" xfId="0" applyFont="1" applyBorder="1" applyAlignment="1">
      <alignment/>
    </xf>
    <xf numFmtId="1" fontId="64" fillId="0" borderId="0" xfId="0" applyNumberFormat="1" applyFont="1" applyBorder="1" applyAlignment="1">
      <alignment/>
    </xf>
    <xf numFmtId="0" fontId="64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2" fontId="64" fillId="0" borderId="0" xfId="0" applyNumberFormat="1" applyFont="1" applyBorder="1" applyAlignment="1">
      <alignment horizontal="right"/>
    </xf>
    <xf numFmtId="0" fontId="65" fillId="33" borderId="0" xfId="0" applyFont="1" applyFill="1" applyBorder="1" applyAlignment="1">
      <alignment/>
    </xf>
    <xf numFmtId="2" fontId="65" fillId="33" borderId="0" xfId="0" applyNumberFormat="1" applyFont="1" applyFill="1" applyBorder="1" applyAlignment="1">
      <alignment/>
    </xf>
    <xf numFmtId="1" fontId="65" fillId="33" borderId="0" xfId="0" applyNumberFormat="1" applyFont="1" applyFill="1" applyBorder="1" applyAlignment="1">
      <alignment/>
    </xf>
    <xf numFmtId="0" fontId="1" fillId="34" borderId="18" xfId="0" applyFont="1" applyFill="1" applyBorder="1" applyAlignment="1">
      <alignment vertical="center"/>
    </xf>
    <xf numFmtId="0" fontId="1" fillId="34" borderId="19" xfId="0" applyFont="1" applyFill="1" applyBorder="1" applyAlignment="1">
      <alignment vertical="center"/>
    </xf>
    <xf numFmtId="0" fontId="1" fillId="34" borderId="19" xfId="0" applyFont="1" applyFill="1" applyBorder="1" applyAlignment="1">
      <alignment horizontal="right" vertical="center"/>
    </xf>
    <xf numFmtId="0" fontId="1" fillId="34" borderId="20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66" fillId="33" borderId="0" xfId="0" applyFont="1" applyFill="1" applyBorder="1" applyAlignment="1">
      <alignment horizontal="left" vertical="top" wrapText="1"/>
    </xf>
    <xf numFmtId="0" fontId="14" fillId="0" borderId="0" xfId="0" applyFont="1" applyAlignment="1">
      <alignment vertical="center" wrapText="1"/>
    </xf>
    <xf numFmtId="0" fontId="6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762000</xdr:colOff>
      <xdr:row>0</xdr:row>
      <xdr:rowOff>76200</xdr:rowOff>
    </xdr:from>
    <xdr:to>
      <xdr:col>6</xdr:col>
      <xdr:colOff>0</xdr:colOff>
      <xdr:row>3</xdr:row>
      <xdr:rowOff>504825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rcRect b="8789"/>
        <a:stretch>
          <a:fillRect/>
        </a:stretch>
      </xdr:blipFill>
      <xdr:spPr>
        <a:xfrm>
          <a:off x="4838700" y="76200"/>
          <a:ext cx="10953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tabSelected="1" zoomScalePageLayoutView="0" workbookViewId="0" topLeftCell="A1">
      <selection activeCell="J16" sqref="J16"/>
    </sheetView>
  </sheetViews>
  <sheetFormatPr defaultColWidth="11.421875" defaultRowHeight="12.75"/>
  <cols>
    <col min="1" max="1" width="4.8515625" style="0" customWidth="1"/>
    <col min="2" max="2" width="37.140625" style="0" customWidth="1"/>
    <col min="3" max="3" width="7.8515625" style="0" customWidth="1"/>
    <col min="4" max="4" width="11.28125" style="0" customWidth="1"/>
    <col min="5" max="5" width="13.28125" style="0" customWidth="1"/>
    <col min="6" max="6" width="14.57421875" style="0" customWidth="1"/>
    <col min="7" max="7" width="3.7109375" style="0" customWidth="1"/>
    <col min="8" max="8" width="8.421875" style="0" customWidth="1"/>
    <col min="9" max="9" width="17.28125" style="0" customWidth="1"/>
    <col min="10" max="10" width="14.8515625" style="0" customWidth="1"/>
  </cols>
  <sheetData>
    <row r="1" ht="12.75">
      <c r="D1" s="48"/>
    </row>
    <row r="2" ht="26.25">
      <c r="B2" s="69" t="s">
        <v>25</v>
      </c>
    </row>
    <row r="3" ht="12" customHeight="1">
      <c r="B3" s="49"/>
    </row>
    <row r="4" spans="2:4" ht="48.75" customHeight="1">
      <c r="B4" s="71" t="s">
        <v>24</v>
      </c>
      <c r="C4" s="71"/>
      <c r="D4" s="71"/>
    </row>
    <row r="5" spans="2:9" s="12" customFormat="1" ht="14.25" customHeight="1">
      <c r="B5" s="47"/>
      <c r="C5" s="13"/>
      <c r="D5" s="13"/>
      <c r="E5" s="13"/>
      <c r="F5" s="13"/>
      <c r="G5" s="13"/>
      <c r="H5" s="13"/>
      <c r="I5" s="13"/>
    </row>
    <row r="6" spans="2:9" s="12" customFormat="1" ht="64.5" customHeight="1">
      <c r="B6" s="70" t="s">
        <v>37</v>
      </c>
      <c r="C6" s="70"/>
      <c r="D6" s="70"/>
      <c r="E6" s="70"/>
      <c r="F6" s="70"/>
      <c r="G6" s="13"/>
      <c r="H6" s="13"/>
      <c r="I6" s="13"/>
    </row>
    <row r="7" ht="29.25" customHeight="1" thickBot="1"/>
    <row r="8" spans="1:9" s="53" customFormat="1" ht="26.25" customHeight="1" thickBot="1">
      <c r="A8" s="50"/>
      <c r="B8" s="65" t="s">
        <v>39</v>
      </c>
      <c r="C8" s="66"/>
      <c r="D8" s="66"/>
      <c r="E8" s="67" t="s">
        <v>3</v>
      </c>
      <c r="F8" s="68" t="s">
        <v>1</v>
      </c>
      <c r="G8" s="51"/>
      <c r="H8" s="52"/>
      <c r="I8" s="51"/>
    </row>
    <row r="9" spans="1:9" ht="12.75">
      <c r="A9" s="4"/>
      <c r="B9" s="17" t="s">
        <v>9</v>
      </c>
      <c r="C9" s="16"/>
      <c r="D9" s="16"/>
      <c r="E9" s="62">
        <v>21</v>
      </c>
      <c r="F9" s="27" t="s">
        <v>13</v>
      </c>
      <c r="G9" s="11"/>
      <c r="H9" s="11"/>
      <c r="I9" s="1"/>
    </row>
    <row r="10" spans="1:9" ht="12.75">
      <c r="A10" s="4"/>
      <c r="B10" s="17" t="s">
        <v>26</v>
      </c>
      <c r="C10" s="16"/>
      <c r="D10" s="16"/>
      <c r="E10" s="63">
        <v>0.4</v>
      </c>
      <c r="F10" s="28" t="s">
        <v>14</v>
      </c>
      <c r="G10" s="23"/>
      <c r="H10" s="11"/>
      <c r="I10" s="2"/>
    </row>
    <row r="11" spans="1:9" ht="12.75">
      <c r="A11" s="4"/>
      <c r="B11" s="17" t="s">
        <v>16</v>
      </c>
      <c r="C11" s="16"/>
      <c r="D11" s="16"/>
      <c r="E11" s="62">
        <v>50</v>
      </c>
      <c r="F11" s="28" t="s">
        <v>15</v>
      </c>
      <c r="G11" s="22"/>
      <c r="H11" s="22"/>
      <c r="I11" s="6"/>
    </row>
    <row r="12" spans="1:9" ht="13.5" thickBot="1">
      <c r="A12" s="4"/>
      <c r="B12" s="18" t="s">
        <v>0</v>
      </c>
      <c r="C12" s="20"/>
      <c r="D12" s="20"/>
      <c r="E12" s="19">
        <f>SUM(E9*E11)</f>
        <v>1050</v>
      </c>
      <c r="F12" s="21" t="s">
        <v>22</v>
      </c>
      <c r="G12" s="25"/>
      <c r="H12" s="11"/>
      <c r="I12" s="7"/>
    </row>
    <row r="13" spans="1:9" ht="15.75" customHeight="1">
      <c r="A13" s="4"/>
      <c r="B13" s="36" t="s">
        <v>5</v>
      </c>
      <c r="C13" s="37"/>
      <c r="D13" s="37"/>
      <c r="E13" s="38">
        <f>SUM(E9*E10*E11)</f>
        <v>420</v>
      </c>
      <c r="F13" s="39" t="s">
        <v>8</v>
      </c>
      <c r="G13" s="11"/>
      <c r="H13" s="11"/>
      <c r="I13" s="1"/>
    </row>
    <row r="14" spans="1:9" ht="17.25" customHeight="1" thickBot="1">
      <c r="A14" s="4"/>
      <c r="B14" s="40" t="s">
        <v>19</v>
      </c>
      <c r="C14" s="41">
        <v>36</v>
      </c>
      <c r="D14" s="42" t="s">
        <v>20</v>
      </c>
      <c r="E14" s="43">
        <f>SUM(E9*E11*E10)*C14</f>
        <v>15120</v>
      </c>
      <c r="F14" s="44" t="s">
        <v>8</v>
      </c>
      <c r="G14" s="26"/>
      <c r="H14" s="22"/>
      <c r="I14" s="9"/>
    </row>
    <row r="15" spans="2:9" ht="30.75" customHeight="1" thickBot="1">
      <c r="B15" t="s">
        <v>4</v>
      </c>
      <c r="H15" s="1"/>
      <c r="I15" s="1"/>
    </row>
    <row r="16" spans="1:9" s="53" customFormat="1" ht="26.25" customHeight="1" thickBot="1">
      <c r="A16" s="50"/>
      <c r="B16" s="65" t="s">
        <v>40</v>
      </c>
      <c r="C16" s="66"/>
      <c r="D16" s="66"/>
      <c r="E16" s="67" t="s">
        <v>3</v>
      </c>
      <c r="F16" s="68" t="s">
        <v>1</v>
      </c>
      <c r="G16" s="51"/>
      <c r="H16" s="54"/>
      <c r="I16" s="55"/>
    </row>
    <row r="17" spans="1:9" ht="12.75">
      <c r="A17" s="4"/>
      <c r="B17" s="3" t="s">
        <v>6</v>
      </c>
      <c r="C17" s="1"/>
      <c r="D17" s="1"/>
      <c r="E17" s="63">
        <v>2599</v>
      </c>
      <c r="F17" s="4" t="s">
        <v>8</v>
      </c>
      <c r="G17" s="1"/>
      <c r="H17" s="1"/>
      <c r="I17" s="2"/>
    </row>
    <row r="18" spans="1:9" ht="12.75">
      <c r="A18" s="4"/>
      <c r="B18" s="17" t="s">
        <v>38</v>
      </c>
      <c r="C18" s="16"/>
      <c r="D18" s="16"/>
      <c r="E18" s="2">
        <v>344</v>
      </c>
      <c r="F18" s="4" t="s">
        <v>8</v>
      </c>
      <c r="G18" s="23"/>
      <c r="H18" s="1"/>
      <c r="I18" s="2"/>
    </row>
    <row r="19" spans="1:9" ht="12.75">
      <c r="A19" s="4"/>
      <c r="B19" s="14" t="s">
        <v>36</v>
      </c>
      <c r="C19" s="24">
        <f>E12</f>
        <v>1050</v>
      </c>
      <c r="D19" s="16" t="s">
        <v>27</v>
      </c>
      <c r="E19">
        <f>E12*0.03</f>
        <v>31.5</v>
      </c>
      <c r="F19" s="28" t="s">
        <v>10</v>
      </c>
      <c r="G19" s="2"/>
      <c r="H19" s="1"/>
      <c r="I19" s="2"/>
    </row>
    <row r="20" spans="1:9" ht="12.75">
      <c r="A20" s="4"/>
      <c r="B20" s="14" t="s">
        <v>17</v>
      </c>
      <c r="C20" s="7">
        <f>E12</f>
        <v>1050</v>
      </c>
      <c r="D20" s="16" t="s">
        <v>28</v>
      </c>
      <c r="E20" s="2">
        <f>E12*4.5/1000</f>
        <v>4.725</v>
      </c>
      <c r="F20" s="28" t="s">
        <v>10</v>
      </c>
      <c r="G20" s="1"/>
      <c r="H20" s="1"/>
      <c r="I20" s="2"/>
    </row>
    <row r="21" spans="1:9" ht="12.75">
      <c r="A21" s="4"/>
      <c r="B21" s="14" t="s">
        <v>18</v>
      </c>
      <c r="C21" s="7">
        <f>E12</f>
        <v>1050</v>
      </c>
      <c r="D21" s="16" t="s">
        <v>28</v>
      </c>
      <c r="E21" s="2">
        <f>E12*0.009</f>
        <v>9.45</v>
      </c>
      <c r="F21" s="28" t="s">
        <v>10</v>
      </c>
      <c r="G21" s="1"/>
      <c r="H21" s="1"/>
      <c r="I21" s="2"/>
    </row>
    <row r="22" spans="1:9" ht="12.75">
      <c r="A22" s="4"/>
      <c r="B22" s="5" t="s">
        <v>7</v>
      </c>
      <c r="C22" s="6"/>
      <c r="D22" s="6"/>
      <c r="E22" s="64">
        <v>36</v>
      </c>
      <c r="F22" s="28" t="s">
        <v>2</v>
      </c>
      <c r="G22" s="8"/>
      <c r="H22" s="6"/>
      <c r="I22" s="8"/>
    </row>
    <row r="23" spans="1:9" ht="13.5" thickBot="1">
      <c r="A23" s="4"/>
      <c r="B23" s="3"/>
      <c r="C23" s="1"/>
      <c r="D23" s="1"/>
      <c r="E23" s="2"/>
      <c r="F23" s="4"/>
      <c r="G23" s="2"/>
      <c r="H23" s="1"/>
      <c r="I23" s="2"/>
    </row>
    <row r="24" spans="1:9" ht="16.5" customHeight="1">
      <c r="A24" s="4"/>
      <c r="B24" s="36" t="s">
        <v>23</v>
      </c>
      <c r="C24" s="45">
        <v>36</v>
      </c>
      <c r="D24" s="46" t="s">
        <v>21</v>
      </c>
      <c r="E24" s="38">
        <f>SUM(E19,E20,E21)+SUM(E17,E18)/E22</f>
        <v>127.425</v>
      </c>
      <c r="F24" s="39" t="s">
        <v>8</v>
      </c>
      <c r="G24" s="2"/>
      <c r="H24" s="1"/>
      <c r="I24" s="2"/>
    </row>
    <row r="25" spans="1:9" ht="17.25" customHeight="1" thickBot="1">
      <c r="A25" s="4"/>
      <c r="B25" s="40" t="s">
        <v>19</v>
      </c>
      <c r="C25" s="41">
        <v>36</v>
      </c>
      <c r="D25" s="42" t="s">
        <v>20</v>
      </c>
      <c r="E25" s="43">
        <v>4587.48</v>
      </c>
      <c r="F25" s="44" t="s">
        <v>8</v>
      </c>
      <c r="G25" s="9"/>
      <c r="H25" s="6"/>
      <c r="I25" s="9"/>
    </row>
    <row r="26" ht="18" customHeight="1"/>
    <row r="27" spans="2:9" s="56" customFormat="1" ht="15.75">
      <c r="B27" s="57" t="s">
        <v>11</v>
      </c>
      <c r="C27" s="58">
        <v>36</v>
      </c>
      <c r="D27" s="57" t="s">
        <v>12</v>
      </c>
      <c r="E27" s="61">
        <f>E14-E25</f>
        <v>10532.52</v>
      </c>
      <c r="F27" s="59" t="s">
        <v>8</v>
      </c>
      <c r="G27" s="60"/>
      <c r="H27" s="60"/>
      <c r="I27" s="60"/>
    </row>
    <row r="28" spans="2:9" ht="26.25" customHeight="1">
      <c r="B28" s="33"/>
      <c r="C28" s="32"/>
      <c r="D28" s="33"/>
      <c r="E28" s="35"/>
      <c r="F28" s="34"/>
      <c r="G28" s="1"/>
      <c r="H28" s="1"/>
      <c r="I28" s="1"/>
    </row>
    <row r="29" spans="1:21" s="15" customFormat="1" ht="28.5" customHeight="1">
      <c r="A29" s="16"/>
      <c r="B29" s="78" t="s">
        <v>30</v>
      </c>
      <c r="C29" s="78"/>
      <c r="D29" s="78"/>
      <c r="E29" s="78"/>
      <c r="F29" s="78"/>
      <c r="G29" s="30"/>
      <c r="H29" s="30"/>
      <c r="I29" s="30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</row>
    <row r="30" spans="1:6" ht="17.25" customHeight="1">
      <c r="A30" s="1"/>
      <c r="B30" s="78" t="s">
        <v>29</v>
      </c>
      <c r="C30" s="78"/>
      <c r="D30" s="78"/>
      <c r="E30" s="78"/>
      <c r="F30" s="78"/>
    </row>
    <row r="31" spans="2:6" ht="29.25" customHeight="1">
      <c r="B31" s="78" t="s">
        <v>32</v>
      </c>
      <c r="C31" s="78"/>
      <c r="D31" s="78"/>
      <c r="E31" s="78"/>
      <c r="F31" s="78"/>
    </row>
    <row r="32" spans="2:8" ht="13.5" customHeight="1">
      <c r="B32" s="12" t="s">
        <v>41</v>
      </c>
      <c r="C32" s="10"/>
      <c r="D32" s="10"/>
      <c r="E32" s="10"/>
      <c r="F32" s="10"/>
      <c r="G32" s="31"/>
      <c r="H32" s="29"/>
    </row>
    <row r="33" ht="30" customHeight="1"/>
    <row r="34" spans="2:18" ht="15.75">
      <c r="B34" s="72" t="s">
        <v>31</v>
      </c>
      <c r="C34" s="73"/>
      <c r="D34" s="73"/>
      <c r="E34" s="73"/>
      <c r="F34" s="73"/>
      <c r="G34" s="31"/>
      <c r="H34" s="10"/>
      <c r="I34" s="10"/>
      <c r="R34" s="1"/>
    </row>
    <row r="35" spans="2:6" ht="12.75">
      <c r="B35" s="74" t="s">
        <v>35</v>
      </c>
      <c r="C35" s="74"/>
      <c r="D35" s="74"/>
      <c r="E35" s="74"/>
      <c r="F35" s="74"/>
    </row>
    <row r="36" spans="2:6" ht="12.75">
      <c r="B36" s="75" t="s">
        <v>34</v>
      </c>
      <c r="C36" s="75"/>
      <c r="D36" s="75"/>
      <c r="E36" s="75"/>
      <c r="F36" s="75"/>
    </row>
    <row r="37" spans="2:6" ht="12.75">
      <c r="B37" s="76" t="s">
        <v>33</v>
      </c>
      <c r="C37" s="77"/>
      <c r="D37" s="77"/>
      <c r="E37" s="77"/>
      <c r="F37" s="77"/>
    </row>
  </sheetData>
  <sheetProtection/>
  <mergeCells count="9">
    <mergeCell ref="B6:F6"/>
    <mergeCell ref="B4:D4"/>
    <mergeCell ref="B34:F34"/>
    <mergeCell ref="B35:F35"/>
    <mergeCell ref="B36:F36"/>
    <mergeCell ref="B37:F37"/>
    <mergeCell ref="B30:F30"/>
    <mergeCell ref="B31:F31"/>
    <mergeCell ref="B29:F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ICELAND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Modellrechnung ICELAND 850CS-Flaschen-Kauf</dc:title>
  <dc:subject/>
  <dc:creator>Ulrich Menzel/Olaf Renken</dc:creator>
  <cp:keywords/>
  <dc:description/>
  <cp:lastModifiedBy>PSFL-Ela</cp:lastModifiedBy>
  <cp:lastPrinted>2013-08-02T08:08:13Z</cp:lastPrinted>
  <dcterms:created xsi:type="dcterms:W3CDTF">2001-05-31T07:09:12Z</dcterms:created>
  <dcterms:modified xsi:type="dcterms:W3CDTF">2022-05-03T09:58:29Z</dcterms:modified>
  <cp:category/>
  <cp:version/>
  <cp:contentType/>
  <cp:contentStatus/>
</cp:coreProperties>
</file>